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Z:\00 Elaboración previa Liferay\Documentación\Estadísticas\SAAD\2026\Junio de 2026\"/>
    </mc:Choice>
  </mc:AlternateContent>
  <xr:revisionPtr revIDLastSave="0" documentId="13_ncr:1_{F1CA857B-D503-4AB9-B0D8-88C81AED0CB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uadro_fallecidos" sheetId="1" r:id="rId1"/>
    <sheet name="Cuadro_fallecidos_por_CCAA" sheetId="2" r:id="rId2"/>
  </sheets>
  <definedNames>
    <definedName name="_xlnm.Print_Area" localSheetId="0">Cuadro_fallecidos!$A$1:$S$29</definedName>
    <definedName name="_xlnm.Print_Area" localSheetId="1">Cuadro_fallecidos_por_CCAA!$A$1:$S$37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0" i="2" l="1"/>
  <c r="O30" i="2"/>
  <c r="M30" i="2"/>
  <c r="K30" i="2"/>
  <c r="R30" i="2"/>
  <c r="P30" i="2"/>
  <c r="N30" i="2"/>
  <c r="L30" i="2"/>
  <c r="J30" i="2"/>
  <c r="I30" i="2"/>
  <c r="H30" i="2"/>
  <c r="F30" i="2"/>
  <c r="Q12" i="2"/>
  <c r="Q13" i="2"/>
  <c r="Q14" i="2"/>
  <c r="Q15" i="2"/>
  <c r="Q16" i="2"/>
  <c r="Q17" i="2"/>
  <c r="Q18" i="2"/>
  <c r="Q19" i="2"/>
  <c r="Q20" i="2"/>
  <c r="Q21" i="2"/>
  <c r="Q22" i="2"/>
  <c r="Q23" i="2"/>
  <c r="Q24" i="2"/>
  <c r="Q25" i="2"/>
  <c r="Q26" i="2"/>
  <c r="Q27" i="2"/>
  <c r="Q28" i="2"/>
  <c r="Q29" i="2"/>
  <c r="Q11" i="2"/>
  <c r="O12" i="2"/>
  <c r="O13" i="2"/>
  <c r="O14" i="2"/>
  <c r="O15" i="2"/>
  <c r="O16" i="2"/>
  <c r="O17" i="2"/>
  <c r="O18" i="2"/>
  <c r="O19" i="2"/>
  <c r="O20" i="2"/>
  <c r="O21" i="2"/>
  <c r="O22" i="2"/>
  <c r="O23" i="2"/>
  <c r="O24" i="2"/>
  <c r="O25" i="2"/>
  <c r="O26" i="2"/>
  <c r="O27" i="2"/>
  <c r="O28" i="2"/>
  <c r="O29" i="2"/>
  <c r="O11" i="2"/>
  <c r="M12" i="2"/>
  <c r="M13" i="2"/>
  <c r="M14" i="2"/>
  <c r="M15" i="2"/>
  <c r="M16" i="2"/>
  <c r="M17" i="2"/>
  <c r="M18" i="2"/>
  <c r="M19" i="2"/>
  <c r="M20" i="2"/>
  <c r="M21" i="2"/>
  <c r="M22" i="2"/>
  <c r="M23" i="2"/>
  <c r="M24" i="2"/>
  <c r="M25" i="2"/>
  <c r="M26" i="2"/>
  <c r="M27" i="2"/>
  <c r="M28" i="2"/>
  <c r="M29" i="2"/>
  <c r="M11" i="2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11" i="2"/>
  <c r="N12" i="2"/>
  <c r="N13" i="2"/>
  <c r="N14" i="2"/>
  <c r="N15" i="2"/>
  <c r="N16" i="2"/>
  <c r="N17" i="2"/>
  <c r="N18" i="2"/>
  <c r="N19" i="2"/>
  <c r="N20" i="2"/>
  <c r="N21" i="2"/>
  <c r="N22" i="2"/>
  <c r="N23" i="2"/>
  <c r="N24" i="2"/>
  <c r="N25" i="2"/>
  <c r="N26" i="2"/>
  <c r="N27" i="2"/>
  <c r="N28" i="2"/>
  <c r="N29" i="2"/>
  <c r="N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11" i="2"/>
  <c r="Q23" i="1"/>
  <c r="O23" i="1"/>
  <c r="M23" i="1"/>
  <c r="K23" i="1"/>
  <c r="R23" i="1"/>
  <c r="P23" i="1"/>
  <c r="N23" i="1"/>
  <c r="L23" i="1"/>
  <c r="J23" i="1"/>
  <c r="I23" i="1"/>
  <c r="H23" i="1"/>
  <c r="F23" i="1"/>
  <c r="Q12" i="1"/>
  <c r="Q13" i="1"/>
  <c r="Q14" i="1"/>
  <c r="Q15" i="1"/>
  <c r="Q16" i="1"/>
  <c r="Q11" i="1"/>
  <c r="O12" i="1"/>
  <c r="O13" i="1"/>
  <c r="O14" i="1"/>
  <c r="O15" i="1"/>
  <c r="O16" i="1"/>
  <c r="O11" i="1"/>
  <c r="M12" i="1"/>
  <c r="M13" i="1"/>
  <c r="M14" i="1"/>
  <c r="M15" i="1"/>
  <c r="M16" i="1"/>
  <c r="M11" i="1"/>
  <c r="K12" i="1"/>
  <c r="K13" i="1"/>
  <c r="K14" i="1"/>
  <c r="K15" i="1"/>
  <c r="K16" i="1"/>
  <c r="K11" i="1"/>
  <c r="P12" i="1"/>
  <c r="P13" i="1"/>
  <c r="P14" i="1"/>
  <c r="P15" i="1"/>
  <c r="P16" i="1"/>
  <c r="P11" i="1"/>
  <c r="N12" i="1"/>
  <c r="N13" i="1"/>
  <c r="N14" i="1"/>
  <c r="N15" i="1"/>
  <c r="N16" i="1"/>
  <c r="N11" i="1"/>
  <c r="H12" i="1"/>
  <c r="H13" i="1"/>
  <c r="H14" i="1"/>
  <c r="H15" i="1"/>
  <c r="H16" i="1"/>
  <c r="H11" i="1"/>
</calcChain>
</file>

<file path=xl/sharedStrings.xml><?xml version="1.0" encoding="utf-8"?>
<sst xmlns="http://schemas.openxmlformats.org/spreadsheetml/2006/main" count="85" uniqueCount="49">
  <si>
    <t>EVOLUCIÓN DE PERSONAS FALLECIDAS RELACIONADAS CON LAS DISTINTAS FASES DEL PROCESO DE RECONOCIMIENTO DE LA SITUACIÓN DE DEPENDENCIA - ENERO A JUNIO 2026</t>
  </si>
  <si>
    <t>AÑO 2026</t>
  </si>
  <si>
    <t>(1) TOTAL SOLICITUDES</t>
  </si>
  <si>
    <t>(2) SOLICITUDES SIN VALORAR</t>
  </si>
  <si>
    <t>(3) PERSONAS CON RESOLUCIÓN DE GRADO Y NIVEL</t>
  </si>
  <si>
    <t>(4) PERSONAS VALORADAS EN SITUACION DE DEPENDENCIA</t>
  </si>
  <si>
    <t>(5) SOLUCIONES DE PERSONAS VALORADAS SIN GRADO (GRADO 0) NO DEPENDIENTES</t>
  </si>
  <si>
    <t>(6) Nº PRESTACIONES ASOCIADAS A BENEFICIARIOS FALLECIDOS</t>
  </si>
  <si>
    <t>RESOLUCIONES PERSONAS VALORADAS EN SITUACIÓN DE DEPENDENCIA</t>
  </si>
  <si>
    <t>PERSONAS CON PRESTACIÓN RECONOCIDA</t>
  </si>
  <si>
    <t>PERSONAS PENDIENTES DE RECIBIR PRESTACIÓN</t>
  </si>
  <si>
    <t>Nº</t>
  </si>
  <si>
    <t>% (sobre 3)</t>
  </si>
  <si>
    <t>%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</si>
  <si>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</si>
  <si>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</si>
  <si>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</si>
  <si>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</si>
  <si>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</si>
  <si>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</si>
  <si>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</si>
  <si>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</si>
  <si>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</si>
  <si>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</si>
  <si>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</si>
  <si>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</si>
  <si>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</si>
  <si>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Las "Personas con resolución de grado y nivel " vienen referidas a todas las personas sobre las que se ha emitido una resolución de valoración, con independencia de su resultado</t>
  </si>
  <si>
    <t>* A partir del 1 de Julio de 2015 todos los dependientes tienen derecho a prestación</t>
  </si>
  <si>
    <t>Las "Personas con resolución de reconocimiento de la prestación" se relacionan con las personas que ya tienen reconocida una prestación de manera efectiva.</t>
  </si>
  <si>
    <t>Andalucía</t>
  </si>
  <si>
    <t>Aragón</t>
  </si>
  <si>
    <t>Asturias, Principado de</t>
  </si>
  <si>
    <t>Balears, Illes</t>
  </si>
  <si>
    <t>Canarias</t>
  </si>
  <si>
    <t>Cantabria</t>
  </si>
  <si>
    <t>Castilla y León</t>
  </si>
  <si>
    <t>Castilla - La Mancha</t>
  </si>
  <si>
    <t>Cataluña</t>
  </si>
  <si>
    <t>Comunitat Valenciana</t>
  </si>
  <si>
    <t>Extremadura</t>
  </si>
  <si>
    <t>Galicia</t>
  </si>
  <si>
    <t>Madrid, Comunidad de</t>
  </si>
  <si>
    <t>Murcia, Región de</t>
  </si>
  <si>
    <t>Navarra, Comunidad Foral de</t>
  </si>
  <si>
    <t>País Vasco</t>
  </si>
  <si>
    <t>Rioja, La</t>
  </si>
  <si>
    <t>Ceuta</t>
  </si>
  <si>
    <t>Melilla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</si>
</sst>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8"/>
      <color rgb="FFFFFFFF"/>
      <name val="Verdana"/>
    </font>
    <font>
      <b/>
      <sz val="14"/>
      <color rgb="FFFFFFFF"/>
      <name val="Verdana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7030A0"/>
      </patternFill>
    </fill>
  </fills>
  <borders count="16">
    <border>
      <left/>
      <right/>
      <top/>
      <bottom/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 style="thick">
        <color rgb="FFFFFFFF"/>
      </left>
      <right/>
      <top/>
      <bottom style="thick">
        <color rgb="FFFFFFFF"/>
      </bottom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thick">
        <color rgb="FF7030A0"/>
      </left>
      <right style="thick">
        <color rgb="FF7030A0"/>
      </right>
      <top style="thick">
        <color rgb="FF7030A0"/>
      </top>
      <bottom/>
      <diagonal/>
    </border>
    <border>
      <left style="thick">
        <color rgb="FF7030A0"/>
      </left>
      <right style="thick">
        <color rgb="FF7030A0"/>
      </right>
      <top/>
      <bottom/>
      <diagonal/>
    </border>
    <border>
      <left style="thick">
        <color rgb="FF7030A0"/>
      </left>
      <right style="thick">
        <color rgb="FF7030A0"/>
      </right>
      <top/>
      <bottom style="thick">
        <color rgb="FF7030A0"/>
      </bottom>
      <diagonal/>
    </border>
    <border>
      <left style="thick">
        <color rgb="FF7030A0"/>
      </left>
      <right style="thick">
        <color rgb="FF7030A0"/>
      </right>
      <top style="thick">
        <color rgb="FF7030A0"/>
      </top>
      <bottom style="thick">
        <color rgb="FF7030A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11" xfId="0" applyFont="1" applyFill="1" applyBorder="1" applyAlignment="1">
      <alignment horizontal="center" vertical="center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0" fillId="0" borderId="13" xfId="0" applyBorder="1"/>
    <xf numFmtId="0" fontId="3" fillId="0" borderId="15" xfId="0" applyFont="1" applyBorder="1" applyAlignment="1">
      <alignment horizontal="left" vertical="center"/>
    </xf>
    <xf numFmtId="0" fontId="3" fillId="0" borderId="0" xfId="0" applyFont="1"/>
    <xf numFmtId="3" fontId="0" fillId="0" borderId="12" xfId="0" applyNumberFormat="1" applyBorder="1" applyAlignment="1">
      <alignment horizontal="center" vertical="center"/>
    </xf>
    <xf numFmtId="3" fontId="0" fillId="0" borderId="13" xfId="0" applyNumberFormat="1" applyBorder="1" applyAlignment="1">
      <alignment horizontal="center" vertical="center"/>
    </xf>
    <xf numFmtId="3" fontId="0" fillId="0" borderId="14" xfId="0" applyNumberFormat="1" applyBorder="1" applyAlignment="1">
      <alignment horizontal="center" vertical="center"/>
    </xf>
    <xf numFmtId="10" fontId="0" fillId="0" borderId="12" xfId="0" applyNumberFormat="1" applyBorder="1" applyAlignment="1">
      <alignment horizontal="center" vertical="center"/>
    </xf>
    <xf numFmtId="10" fontId="0" fillId="0" borderId="14" xfId="0" applyNumberFormat="1" applyBorder="1" applyAlignment="1">
      <alignment horizontal="center" vertical="center"/>
    </xf>
    <xf numFmtId="10" fontId="0" fillId="0" borderId="13" xfId="0" applyNumberFormat="1" applyBorder="1" applyAlignment="1">
      <alignment horizontal="center" vertical="center"/>
    </xf>
    <xf numFmtId="3" fontId="0" fillId="0" borderId="15" xfId="0" applyNumberFormat="1" applyBorder="1" applyAlignment="1">
      <alignment horizontal="center" vertical="center"/>
    </xf>
    <xf numFmtId="10" fontId="0" fillId="0" borderId="15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3" xfId="0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1" fillId="2" borderId="4" xfId="0" applyFont="1" applyFill="1" applyBorder="1" applyAlignment="1">
      <alignment horizontal="center" vertical="center" wrapText="1"/>
    </xf>
    <xf numFmtId="0" fontId="0" fillId="2" borderId="6" xfId="0" applyFill="1" applyBorder="1"/>
    <xf numFmtId="0" fontId="1" fillId="2" borderId="4" xfId="0" applyFont="1" applyFill="1" applyBorder="1" applyAlignment="1">
      <alignment horizontal="center" vertical="center"/>
    </xf>
    <xf numFmtId="0" fontId="0" fillId="2" borderId="5" xfId="0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333875" cy="8286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4333875" cy="828675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AD84C6"/>
    <pageSetUpPr fitToPage="1"/>
  </sheetPr>
  <dimension ref="D7:R27"/>
  <sheetViews>
    <sheetView tabSelected="1" workbookViewId="0"/>
  </sheetViews>
  <sheetFormatPr baseColWidth="10" defaultColWidth="8.7109375" defaultRowHeight="15" x14ac:dyDescent="0.25"/>
  <cols>
    <col min="1" max="2" width="3.42578125" customWidth="1"/>
    <col min="3" max="3" width="0.7109375" customWidth="1"/>
    <col min="4" max="4" width="14" customWidth="1"/>
    <col min="5" max="5" width="0.7109375" customWidth="1"/>
    <col min="6" max="6" width="14" customWidth="1"/>
    <col min="7" max="7" width="0.7109375" customWidth="1"/>
    <col min="8" max="17" width="14" customWidth="1"/>
    <col min="18" max="18" width="15" customWidth="1"/>
  </cols>
  <sheetData>
    <row r="7" spans="4:18" ht="36.950000000000003" customHeight="1" x14ac:dyDescent="0.25">
      <c r="D7" s="15" t="s">
        <v>0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7"/>
    </row>
    <row r="8" spans="4:18" x14ac:dyDescent="0.25">
      <c r="D8" s="25" t="s">
        <v>1</v>
      </c>
      <c r="F8" s="23" t="s">
        <v>2</v>
      </c>
      <c r="H8" s="23" t="s">
        <v>3</v>
      </c>
      <c r="I8" s="23" t="s">
        <v>4</v>
      </c>
      <c r="J8" s="18" t="s">
        <v>5</v>
      </c>
      <c r="K8" s="16"/>
      <c r="L8" s="16"/>
      <c r="M8" s="16"/>
      <c r="N8" s="16"/>
      <c r="O8" s="17"/>
      <c r="P8" s="19" t="s">
        <v>6</v>
      </c>
      <c r="Q8" s="20"/>
      <c r="R8" s="23" t="s">
        <v>7</v>
      </c>
    </row>
    <row r="9" spans="4:18" ht="53.1" customHeight="1" x14ac:dyDescent="0.25">
      <c r="D9" s="26"/>
      <c r="F9" s="24"/>
      <c r="H9" s="24"/>
      <c r="I9" s="24"/>
      <c r="J9" s="18" t="s">
        <v>8</v>
      </c>
      <c r="K9" s="17"/>
      <c r="L9" s="18" t="s">
        <v>9</v>
      </c>
      <c r="M9" s="17"/>
      <c r="N9" s="18" t="s">
        <v>10</v>
      </c>
      <c r="O9" s="17"/>
      <c r="P9" s="21"/>
      <c r="Q9" s="22"/>
      <c r="R9" s="24"/>
    </row>
    <row r="10" spans="4:18" ht="16.5" thickTop="1" thickBot="1" x14ac:dyDescent="0.3">
      <c r="D10" s="24"/>
      <c r="F10" s="1" t="s">
        <v>11</v>
      </c>
      <c r="H10" s="1" t="s">
        <v>11</v>
      </c>
      <c r="I10" s="1" t="s">
        <v>11</v>
      </c>
      <c r="J10" s="1" t="s">
        <v>11</v>
      </c>
      <c r="K10" s="1" t="s">
        <v>12</v>
      </c>
      <c r="L10" s="1" t="s">
        <v>11</v>
      </c>
      <c r="M10" s="1" t="s">
        <v>13</v>
      </c>
      <c r="N10" s="1" t="s">
        <v>11</v>
      </c>
      <c r="O10" s="1" t="s">
        <v>13</v>
      </c>
      <c r="P10" s="1" t="s">
        <v>11</v>
      </c>
      <c r="Q10" s="1" t="s">
        <v>12</v>
      </c>
      <c r="R10" s="1" t="s">
        <v>11</v>
      </c>
    </row>
    <row r="11" spans="4:18" ht="15.75" thickTop="1" x14ac:dyDescent="0.25">
      <c r="D11" s="2" t="s">
        <v>14</v>
      </c>
      <c r="F11" s="7">
        <v>23577</v>
      </c>
      <c r="H11" s="7">
        <f>F11-I11</f>
        <v>1210</v>
      </c>
      <c r="I11" s="7">
        <v>22367</v>
      </c>
      <c r="J11" s="7">
        <v>20781</v>
      </c>
      <c r="K11" s="10">
        <f>IFERROR(J11/I11,"")</f>
        <v>0.92909196584253584</v>
      </c>
      <c r="L11" s="7">
        <v>19520</v>
      </c>
      <c r="M11" s="10">
        <f>IFERROR(L11/J11,"")</f>
        <v>0.93931957076175354</v>
      </c>
      <c r="N11" s="7">
        <f>J11-L11</f>
        <v>1261</v>
      </c>
      <c r="O11" s="10">
        <f>IFERROR(N11/J11,"")</f>
        <v>6.0680429238246472E-2</v>
      </c>
      <c r="P11" s="7">
        <f>I11-J11</f>
        <v>1586</v>
      </c>
      <c r="Q11" s="10">
        <f>IFERROR(P11/I11,"")</f>
        <v>7.090803415746412E-2</v>
      </c>
      <c r="R11" s="7">
        <v>27068</v>
      </c>
    </row>
    <row r="12" spans="4:18" x14ac:dyDescent="0.25">
      <c r="D12" s="3" t="s">
        <v>15</v>
      </c>
      <c r="F12" s="8">
        <v>35398</v>
      </c>
      <c r="H12" s="8">
        <f t="shared" ref="H12:H16" si="0">F12-I12</f>
        <v>1874</v>
      </c>
      <c r="I12" s="8">
        <v>33524</v>
      </c>
      <c r="J12" s="8">
        <v>31001</v>
      </c>
      <c r="K12" s="12">
        <f t="shared" ref="K12:K16" si="1">IFERROR(J12/I12,"")</f>
        <v>0.92474048442906576</v>
      </c>
      <c r="L12" s="8">
        <v>29078</v>
      </c>
      <c r="M12" s="12">
        <f t="shared" ref="M12:M16" si="2">IFERROR(L12/J12,"")</f>
        <v>0.93796974291151902</v>
      </c>
      <c r="N12" s="8">
        <f t="shared" ref="N12:N16" si="3">J12-L12</f>
        <v>1923</v>
      </c>
      <c r="O12" s="12">
        <f t="shared" ref="O12:O16" si="4">IFERROR(N12/J12,"")</f>
        <v>6.2030257088481019E-2</v>
      </c>
      <c r="P12" s="8">
        <f t="shared" ref="P12:P16" si="5">I12-J12</f>
        <v>2523</v>
      </c>
      <c r="Q12" s="12">
        <f t="shared" ref="Q12:Q16" si="6">IFERROR(P12/I12,"")</f>
        <v>7.5259515570934257E-2</v>
      </c>
      <c r="R12" s="8">
        <v>40599</v>
      </c>
    </row>
    <row r="13" spans="4:18" x14ac:dyDescent="0.25">
      <c r="D13" s="3" t="s">
        <v>16</v>
      </c>
      <c r="F13" s="8">
        <v>20838</v>
      </c>
      <c r="H13" s="8">
        <f t="shared" si="0"/>
        <v>1544</v>
      </c>
      <c r="I13" s="8">
        <v>19294</v>
      </c>
      <c r="J13" s="8">
        <v>17950</v>
      </c>
      <c r="K13" s="12">
        <f t="shared" si="1"/>
        <v>0.93034103866486995</v>
      </c>
      <c r="L13" s="8">
        <v>16766</v>
      </c>
      <c r="M13" s="12">
        <f t="shared" si="2"/>
        <v>0.93403899721448469</v>
      </c>
      <c r="N13" s="8">
        <f t="shared" si="3"/>
        <v>1184</v>
      </c>
      <c r="O13" s="12">
        <f t="shared" si="4"/>
        <v>6.5961002785515324E-2</v>
      </c>
      <c r="P13" s="8">
        <f t="shared" si="5"/>
        <v>1344</v>
      </c>
      <c r="Q13" s="12">
        <f t="shared" si="6"/>
        <v>6.9658961335130096E-2</v>
      </c>
      <c r="R13" s="8">
        <v>23586</v>
      </c>
    </row>
    <row r="14" spans="4:18" x14ac:dyDescent="0.25">
      <c r="D14" s="3" t="s">
        <v>17</v>
      </c>
      <c r="F14" s="8">
        <v>19344</v>
      </c>
      <c r="H14" s="8">
        <f t="shared" si="0"/>
        <v>1192</v>
      </c>
      <c r="I14" s="8">
        <v>18152</v>
      </c>
      <c r="J14" s="8">
        <v>16882</v>
      </c>
      <c r="K14" s="12">
        <f t="shared" si="1"/>
        <v>0.93003525782282948</v>
      </c>
      <c r="L14" s="8">
        <v>15783</v>
      </c>
      <c r="M14" s="12">
        <f t="shared" si="2"/>
        <v>0.93490107807131861</v>
      </c>
      <c r="N14" s="8">
        <f t="shared" si="3"/>
        <v>1099</v>
      </c>
      <c r="O14" s="12">
        <f t="shared" si="4"/>
        <v>6.5098921928681441E-2</v>
      </c>
      <c r="P14" s="8">
        <f t="shared" si="5"/>
        <v>1270</v>
      </c>
      <c r="Q14" s="12">
        <f t="shared" si="6"/>
        <v>6.9964742177170566E-2</v>
      </c>
      <c r="R14" s="8">
        <v>22235</v>
      </c>
    </row>
    <row r="15" spans="4:18" x14ac:dyDescent="0.25">
      <c r="D15" s="3" t="s">
        <v>18</v>
      </c>
      <c r="F15" s="8">
        <v>19001</v>
      </c>
      <c r="H15" s="8">
        <f t="shared" si="0"/>
        <v>1120</v>
      </c>
      <c r="I15" s="8">
        <v>17881</v>
      </c>
      <c r="J15" s="8">
        <v>16564</v>
      </c>
      <c r="K15" s="12">
        <f t="shared" si="1"/>
        <v>0.92634640120798617</v>
      </c>
      <c r="L15" s="8">
        <v>15468</v>
      </c>
      <c r="M15" s="12">
        <f t="shared" si="2"/>
        <v>0.93383240763100706</v>
      </c>
      <c r="N15" s="8">
        <f t="shared" si="3"/>
        <v>1096</v>
      </c>
      <c r="O15" s="12">
        <f t="shared" si="4"/>
        <v>6.6167592368993E-2</v>
      </c>
      <c r="P15" s="8">
        <f t="shared" si="5"/>
        <v>1317</v>
      </c>
      <c r="Q15" s="12">
        <f t="shared" si="6"/>
        <v>7.3653598792013872E-2</v>
      </c>
      <c r="R15" s="8">
        <v>21692</v>
      </c>
    </row>
    <row r="16" spans="4:18" x14ac:dyDescent="0.25">
      <c r="D16" s="3" t="s">
        <v>19</v>
      </c>
      <c r="F16" s="8">
        <v>17971</v>
      </c>
      <c r="H16" s="8">
        <f t="shared" si="0"/>
        <v>976</v>
      </c>
      <c r="I16" s="8">
        <v>16995</v>
      </c>
      <c r="J16" s="8">
        <v>15861</v>
      </c>
      <c r="K16" s="12">
        <f t="shared" si="1"/>
        <v>0.93327449249779348</v>
      </c>
      <c r="L16" s="8">
        <v>14890</v>
      </c>
      <c r="M16" s="12">
        <f t="shared" si="2"/>
        <v>0.93878065695731672</v>
      </c>
      <c r="N16" s="8">
        <f t="shared" si="3"/>
        <v>971</v>
      </c>
      <c r="O16" s="12">
        <f t="shared" si="4"/>
        <v>6.1219343042683311E-2</v>
      </c>
      <c r="P16" s="8">
        <f t="shared" si="5"/>
        <v>1134</v>
      </c>
      <c r="Q16" s="12">
        <f t="shared" si="6"/>
        <v>6.672550750220653E-2</v>
      </c>
      <c r="R16" s="8">
        <v>20814</v>
      </c>
    </row>
    <row r="17" spans="4:18" x14ac:dyDescent="0.25">
      <c r="D17" s="3" t="s">
        <v>20</v>
      </c>
      <c r="F17" s="8"/>
      <c r="H17" s="4"/>
      <c r="I17" s="8"/>
      <c r="J17" s="8"/>
      <c r="K17" s="4"/>
      <c r="L17" s="8"/>
      <c r="M17" s="4"/>
      <c r="N17" s="4"/>
      <c r="O17" s="4"/>
      <c r="P17" s="4"/>
      <c r="Q17" s="4"/>
      <c r="R17" s="8"/>
    </row>
    <row r="18" spans="4:18" x14ac:dyDescent="0.25">
      <c r="D18" s="3" t="s">
        <v>21</v>
      </c>
      <c r="F18" s="8"/>
      <c r="H18" s="4"/>
      <c r="I18" s="8"/>
      <c r="J18" s="8"/>
      <c r="K18" s="4"/>
      <c r="L18" s="8"/>
      <c r="M18" s="4"/>
      <c r="N18" s="4"/>
      <c r="O18" s="4"/>
      <c r="P18" s="4"/>
      <c r="Q18" s="4"/>
      <c r="R18" s="8"/>
    </row>
    <row r="19" spans="4:18" x14ac:dyDescent="0.25">
      <c r="D19" s="3" t="s">
        <v>22</v>
      </c>
      <c r="F19" s="8"/>
      <c r="H19" s="4"/>
      <c r="I19" s="8"/>
      <c r="J19" s="8"/>
      <c r="K19" s="4"/>
      <c r="L19" s="8"/>
      <c r="M19" s="4"/>
      <c r="N19" s="4"/>
      <c r="O19" s="4"/>
      <c r="P19" s="4"/>
      <c r="Q19" s="4"/>
      <c r="R19" s="8"/>
    </row>
    <row r="20" spans="4:18" x14ac:dyDescent="0.25">
      <c r="D20" s="3" t="s">
        <v>23</v>
      </c>
      <c r="F20" s="8"/>
      <c r="H20" s="4"/>
      <c r="I20" s="8"/>
      <c r="J20" s="8"/>
      <c r="K20" s="4"/>
      <c r="L20" s="8"/>
      <c r="M20" s="4"/>
      <c r="N20" s="4"/>
      <c r="O20" s="4"/>
      <c r="P20" s="4"/>
      <c r="Q20" s="4"/>
      <c r="R20" s="8"/>
    </row>
    <row r="21" spans="4:18" x14ac:dyDescent="0.25">
      <c r="D21" s="3" t="s">
        <v>24</v>
      </c>
      <c r="F21" s="8"/>
      <c r="H21" s="4"/>
      <c r="I21" s="8"/>
      <c r="J21" s="8"/>
      <c r="K21" s="4"/>
      <c r="L21" s="8"/>
      <c r="M21" s="4"/>
      <c r="N21" s="4"/>
      <c r="O21" s="4"/>
      <c r="P21" s="4"/>
      <c r="Q21" s="4"/>
      <c r="R21" s="8"/>
    </row>
    <row r="22" spans="4:18" ht="15.75" thickBot="1" x14ac:dyDescent="0.3">
      <c r="D22" s="3" t="s">
        <v>25</v>
      </c>
      <c r="F22" s="8"/>
      <c r="H22" s="4"/>
      <c r="I22" s="8"/>
      <c r="J22" s="8"/>
      <c r="K22" s="4"/>
      <c r="L22" s="8"/>
      <c r="M22" s="4"/>
      <c r="N22" s="4"/>
      <c r="O22" s="4"/>
      <c r="P22" s="4"/>
      <c r="Q22" s="4"/>
      <c r="R22" s="8"/>
    </row>
    <row r="23" spans="4:18" ht="16.5" thickTop="1" thickBot="1" x14ac:dyDescent="0.3">
      <c r="D23" s="5" t="s">
        <v>26</v>
      </c>
      <c r="F23" s="13">
        <f>SUM(F11:F22)</f>
        <v>136129</v>
      </c>
      <c r="H23" s="13">
        <f>SUM(H11:H22)</f>
        <v>7916</v>
      </c>
      <c r="I23" s="13">
        <f>SUM(I11:I22)</f>
        <v>128213</v>
      </c>
      <c r="J23" s="13">
        <f>SUM(J11:J22)</f>
        <v>119039</v>
      </c>
      <c r="K23" s="14">
        <f>IFERROR(J23/I23,"")</f>
        <v>0.92844719334232884</v>
      </c>
      <c r="L23" s="13">
        <f>SUM(L11:L22)</f>
        <v>111505</v>
      </c>
      <c r="M23" s="14">
        <f>IFERROR(L23/J23,"")</f>
        <v>0.93670981779080809</v>
      </c>
      <c r="N23" s="13">
        <f>SUM(N11:N22)</f>
        <v>7534</v>
      </c>
      <c r="O23" s="14">
        <f>IFERROR(N23/J23,"")</f>
        <v>6.3290182209191942E-2</v>
      </c>
      <c r="P23" s="13">
        <f>SUM(P11:P22)</f>
        <v>9174</v>
      </c>
      <c r="Q23" s="14">
        <f>IFERROR(P23/I23,"")</f>
        <v>7.155280665767122E-2</v>
      </c>
      <c r="R23" s="13">
        <f>SUM(R11:R22)</f>
        <v>155994</v>
      </c>
    </row>
    <row r="24" spans="4:18" ht="15.75" thickTop="1" x14ac:dyDescent="0.25"/>
    <row r="25" spans="4:18" ht="27" customHeight="1" x14ac:dyDescent="0.25">
      <c r="D25" s="6" t="s">
        <v>27</v>
      </c>
    </row>
    <row r="26" spans="4:18" x14ac:dyDescent="0.25">
      <c r="D26" s="6" t="s">
        <v>28</v>
      </c>
    </row>
    <row r="27" spans="4:18" x14ac:dyDescent="0.25">
      <c r="D27" s="6" t="s">
        <v>29</v>
      </c>
    </row>
  </sheetData>
  <mergeCells count="11">
    <mergeCell ref="D7:R7"/>
    <mergeCell ref="N9:O9"/>
    <mergeCell ref="P8:Q9"/>
    <mergeCell ref="H8:H9"/>
    <mergeCell ref="I8:I9"/>
    <mergeCell ref="F8:F9"/>
    <mergeCell ref="R8:R9"/>
    <mergeCell ref="D8:D10"/>
    <mergeCell ref="J8:O8"/>
    <mergeCell ref="L9:M9"/>
    <mergeCell ref="J9:K9"/>
  </mergeCells>
  <pageMargins left="0.75" right="0.75" top="1" bottom="1" header="0.5" footer="0.5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AD84C6"/>
    <pageSetUpPr fitToPage="1"/>
  </sheetPr>
  <dimension ref="D7:R36"/>
  <sheetViews>
    <sheetView workbookViewId="0"/>
  </sheetViews>
  <sheetFormatPr baseColWidth="10" defaultColWidth="8.7109375" defaultRowHeight="15" x14ac:dyDescent="0.25"/>
  <cols>
    <col min="1" max="2" width="3.42578125" customWidth="1"/>
    <col min="3" max="3" width="0.7109375" customWidth="1"/>
    <col min="4" max="4" width="25" customWidth="1"/>
    <col min="5" max="5" width="0.7109375" customWidth="1"/>
    <col min="6" max="6" width="14" customWidth="1"/>
    <col min="7" max="7" width="0.7109375" customWidth="1"/>
    <col min="8" max="17" width="14" customWidth="1"/>
    <col min="18" max="18" width="15" customWidth="1"/>
  </cols>
  <sheetData>
    <row r="7" spans="4:18" ht="36.950000000000003" customHeight="1" x14ac:dyDescent="0.25">
      <c r="D7" s="15" t="s">
        <v>0</v>
      </c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16"/>
      <c r="Q7" s="16"/>
      <c r="R7" s="17"/>
    </row>
    <row r="8" spans="4:18" x14ac:dyDescent="0.25">
      <c r="D8" s="25" t="s">
        <v>1</v>
      </c>
      <c r="F8" s="23" t="s">
        <v>2</v>
      </c>
      <c r="H8" s="23" t="s">
        <v>3</v>
      </c>
      <c r="I8" s="23" t="s">
        <v>4</v>
      </c>
      <c r="J8" s="18" t="s">
        <v>5</v>
      </c>
      <c r="K8" s="16"/>
      <c r="L8" s="16"/>
      <c r="M8" s="16"/>
      <c r="N8" s="16"/>
      <c r="O8" s="17"/>
      <c r="P8" s="19" t="s">
        <v>6</v>
      </c>
      <c r="Q8" s="20"/>
      <c r="R8" s="23" t="s">
        <v>7</v>
      </c>
    </row>
    <row r="9" spans="4:18" ht="53.1" customHeight="1" x14ac:dyDescent="0.25">
      <c r="D9" s="26"/>
      <c r="F9" s="24"/>
      <c r="H9" s="24"/>
      <c r="I9" s="24"/>
      <c r="J9" s="18" t="s">
        <v>8</v>
      </c>
      <c r="K9" s="17"/>
      <c r="L9" s="18" t="s">
        <v>9</v>
      </c>
      <c r="M9" s="17"/>
      <c r="N9" s="18" t="s">
        <v>10</v>
      </c>
      <c r="O9" s="17"/>
      <c r="P9" s="21"/>
      <c r="Q9" s="22"/>
      <c r="R9" s="24"/>
    </row>
    <row r="10" spans="4:18" ht="16.5" thickTop="1" thickBot="1" x14ac:dyDescent="0.3">
      <c r="D10" s="24"/>
      <c r="F10" s="1" t="s">
        <v>11</v>
      </c>
      <c r="H10" s="1" t="s">
        <v>11</v>
      </c>
      <c r="I10" s="1" t="s">
        <v>11</v>
      </c>
      <c r="J10" s="1" t="s">
        <v>11</v>
      </c>
      <c r="K10" s="1" t="s">
        <v>12</v>
      </c>
      <c r="L10" s="1" t="s">
        <v>11</v>
      </c>
      <c r="M10" s="1" t="s">
        <v>13</v>
      </c>
      <c r="N10" s="1" t="s">
        <v>11</v>
      </c>
      <c r="O10" s="1" t="s">
        <v>13</v>
      </c>
      <c r="P10" s="1" t="s">
        <v>11</v>
      </c>
      <c r="Q10" s="1" t="s">
        <v>12</v>
      </c>
      <c r="R10" s="1" t="s">
        <v>11</v>
      </c>
    </row>
    <row r="11" spans="4:18" ht="15.75" thickTop="1" x14ac:dyDescent="0.25">
      <c r="D11" s="2" t="s">
        <v>30</v>
      </c>
      <c r="F11" s="7">
        <v>24220</v>
      </c>
      <c r="H11" s="7">
        <f>F11-I11</f>
        <v>1592</v>
      </c>
      <c r="I11" s="7">
        <v>22628</v>
      </c>
      <c r="J11" s="7">
        <v>20761</v>
      </c>
      <c r="K11" s="10">
        <f>IFERROR(J11/I11,"")</f>
        <v>0.91749160332331625</v>
      </c>
      <c r="L11" s="7">
        <v>19985</v>
      </c>
      <c r="M11" s="10">
        <f>IFERROR(L11/J11,"")</f>
        <v>0.96262222436298828</v>
      </c>
      <c r="N11" s="7">
        <f>J11-L11</f>
        <v>776</v>
      </c>
      <c r="O11" s="10">
        <f>IFERROR(N11/J11,"")</f>
        <v>3.7377775637011702E-2</v>
      </c>
      <c r="P11" s="7">
        <f>I11-J11</f>
        <v>1867</v>
      </c>
      <c r="Q11" s="10">
        <f>IFERROR(P11/I11,"")</f>
        <v>8.2508396676683748E-2</v>
      </c>
      <c r="R11" s="7">
        <v>31369</v>
      </c>
    </row>
    <row r="12" spans="4:18" x14ac:dyDescent="0.25">
      <c r="D12" s="3" t="s">
        <v>31</v>
      </c>
      <c r="F12" s="8">
        <v>4476</v>
      </c>
      <c r="H12" s="8">
        <f t="shared" ref="H12:H29" si="0">F12-I12</f>
        <v>408</v>
      </c>
      <c r="I12" s="8">
        <v>4068</v>
      </c>
      <c r="J12" s="8">
        <v>3871</v>
      </c>
      <c r="K12" s="12">
        <f t="shared" ref="K12:K29" si="1">IFERROR(J12/I12,"")</f>
        <v>0.95157325467059983</v>
      </c>
      <c r="L12" s="8">
        <v>3864</v>
      </c>
      <c r="M12" s="12">
        <f t="shared" ref="M12:M29" si="2">IFERROR(L12/J12,"")</f>
        <v>0.99819168173598549</v>
      </c>
      <c r="N12" s="8">
        <f t="shared" ref="N12:N29" si="3">J12-L12</f>
        <v>7</v>
      </c>
      <c r="O12" s="12">
        <f t="shared" ref="O12:O29" si="4">IFERROR(N12/J12,"")</f>
        <v>1.8083182640144665E-3</v>
      </c>
      <c r="P12" s="8">
        <f t="shared" ref="P12:P29" si="5">I12-J12</f>
        <v>197</v>
      </c>
      <c r="Q12" s="12">
        <f t="shared" ref="Q12:Q29" si="6">IFERROR(P12/I12,"")</f>
        <v>4.8426745329400195E-2</v>
      </c>
      <c r="R12" s="8">
        <v>4934</v>
      </c>
    </row>
    <row r="13" spans="4:18" x14ac:dyDescent="0.25">
      <c r="D13" s="3" t="s">
        <v>32</v>
      </c>
      <c r="F13" s="8">
        <v>3399</v>
      </c>
      <c r="H13" s="8">
        <f t="shared" si="0"/>
        <v>506</v>
      </c>
      <c r="I13" s="8">
        <v>2893</v>
      </c>
      <c r="J13" s="8">
        <v>2597</v>
      </c>
      <c r="K13" s="12">
        <f t="shared" si="1"/>
        <v>0.8976840649844452</v>
      </c>
      <c r="L13" s="8">
        <v>2560</v>
      </c>
      <c r="M13" s="12">
        <f t="shared" si="2"/>
        <v>0.98575279168271079</v>
      </c>
      <c r="N13" s="8">
        <f t="shared" si="3"/>
        <v>37</v>
      </c>
      <c r="O13" s="12">
        <f t="shared" si="4"/>
        <v>1.424720831728918E-2</v>
      </c>
      <c r="P13" s="8">
        <f t="shared" si="5"/>
        <v>296</v>
      </c>
      <c r="Q13" s="12">
        <f t="shared" si="6"/>
        <v>0.10231593501555479</v>
      </c>
      <c r="R13" s="8">
        <v>3581</v>
      </c>
    </row>
    <row r="14" spans="4:18" x14ac:dyDescent="0.25">
      <c r="D14" s="3" t="s">
        <v>33</v>
      </c>
      <c r="F14" s="8">
        <v>3180</v>
      </c>
      <c r="H14" s="8">
        <f t="shared" si="0"/>
        <v>271</v>
      </c>
      <c r="I14" s="8">
        <v>2909</v>
      </c>
      <c r="J14" s="8">
        <v>2709</v>
      </c>
      <c r="K14" s="12">
        <f t="shared" si="1"/>
        <v>0.93124785149535927</v>
      </c>
      <c r="L14" s="8">
        <v>2386</v>
      </c>
      <c r="M14" s="12">
        <f t="shared" si="2"/>
        <v>0.88076781100036916</v>
      </c>
      <c r="N14" s="8">
        <f t="shared" si="3"/>
        <v>323</v>
      </c>
      <c r="O14" s="12">
        <f t="shared" si="4"/>
        <v>0.11923218899963087</v>
      </c>
      <c r="P14" s="8">
        <f t="shared" si="5"/>
        <v>200</v>
      </c>
      <c r="Q14" s="12">
        <f t="shared" si="6"/>
        <v>6.8752148504640773E-2</v>
      </c>
      <c r="R14" s="8">
        <v>3806</v>
      </c>
    </row>
    <row r="15" spans="4:18" x14ac:dyDescent="0.25">
      <c r="D15" s="3" t="s">
        <v>34</v>
      </c>
      <c r="F15" s="8">
        <v>4853</v>
      </c>
      <c r="H15" s="8">
        <f t="shared" si="0"/>
        <v>308</v>
      </c>
      <c r="I15" s="8">
        <v>4545</v>
      </c>
      <c r="J15" s="8">
        <v>4356</v>
      </c>
      <c r="K15" s="12">
        <f t="shared" si="1"/>
        <v>0.95841584158415838</v>
      </c>
      <c r="L15" s="8">
        <v>4262</v>
      </c>
      <c r="M15" s="12">
        <f t="shared" si="2"/>
        <v>0.97842056932966026</v>
      </c>
      <c r="N15" s="8">
        <f t="shared" si="3"/>
        <v>94</v>
      </c>
      <c r="O15" s="12">
        <f t="shared" si="4"/>
        <v>2.157943067033976E-2</v>
      </c>
      <c r="P15" s="8">
        <f t="shared" si="5"/>
        <v>189</v>
      </c>
      <c r="Q15" s="12">
        <f t="shared" si="6"/>
        <v>4.1584158415841586E-2</v>
      </c>
      <c r="R15" s="8">
        <v>3892</v>
      </c>
    </row>
    <row r="16" spans="4:18" x14ac:dyDescent="0.25">
      <c r="D16" s="3" t="s">
        <v>35</v>
      </c>
      <c r="F16" s="8">
        <v>1590</v>
      </c>
      <c r="H16" s="8">
        <f t="shared" si="0"/>
        <v>25</v>
      </c>
      <c r="I16" s="8">
        <v>1565</v>
      </c>
      <c r="J16" s="8">
        <v>1434</v>
      </c>
      <c r="K16" s="12">
        <f t="shared" si="1"/>
        <v>0.91629392971246004</v>
      </c>
      <c r="L16" s="8">
        <v>1361</v>
      </c>
      <c r="M16" s="12">
        <f t="shared" si="2"/>
        <v>0.94909344490934444</v>
      </c>
      <c r="N16" s="8">
        <f t="shared" si="3"/>
        <v>73</v>
      </c>
      <c r="O16" s="12">
        <f t="shared" si="4"/>
        <v>5.090655509065551E-2</v>
      </c>
      <c r="P16" s="8">
        <f t="shared" si="5"/>
        <v>131</v>
      </c>
      <c r="Q16" s="12">
        <f t="shared" si="6"/>
        <v>8.370607028753993E-2</v>
      </c>
      <c r="R16" s="8">
        <v>2229</v>
      </c>
    </row>
    <row r="17" spans="4:18" x14ac:dyDescent="0.25">
      <c r="D17" s="3" t="s">
        <v>36</v>
      </c>
      <c r="F17" s="8">
        <v>9907</v>
      </c>
      <c r="H17" s="8">
        <f t="shared" si="0"/>
        <v>175</v>
      </c>
      <c r="I17" s="8">
        <v>9732</v>
      </c>
      <c r="J17" s="8">
        <v>9067</v>
      </c>
      <c r="K17" s="12">
        <f t="shared" si="1"/>
        <v>0.93166872174270443</v>
      </c>
      <c r="L17" s="8">
        <v>9047</v>
      </c>
      <c r="M17" s="12">
        <f t="shared" si="2"/>
        <v>0.99779419874269326</v>
      </c>
      <c r="N17" s="8">
        <f t="shared" si="3"/>
        <v>20</v>
      </c>
      <c r="O17" s="12">
        <f t="shared" si="4"/>
        <v>2.2058012573067166E-3</v>
      </c>
      <c r="P17" s="8">
        <f t="shared" si="5"/>
        <v>665</v>
      </c>
      <c r="Q17" s="12">
        <f t="shared" si="6"/>
        <v>6.8331278257295514E-2</v>
      </c>
      <c r="R17" s="8">
        <v>11978</v>
      </c>
    </row>
    <row r="18" spans="4:18" x14ac:dyDescent="0.25">
      <c r="D18" s="3" t="s">
        <v>37</v>
      </c>
      <c r="F18" s="8">
        <v>7068</v>
      </c>
      <c r="H18" s="8">
        <f t="shared" si="0"/>
        <v>353</v>
      </c>
      <c r="I18" s="8">
        <v>6715</v>
      </c>
      <c r="J18" s="8">
        <v>6401</v>
      </c>
      <c r="K18" s="12">
        <f t="shared" si="1"/>
        <v>0.9532390171258377</v>
      </c>
      <c r="L18" s="8">
        <v>6200</v>
      </c>
      <c r="M18" s="12">
        <f t="shared" si="2"/>
        <v>0.96859865645992815</v>
      </c>
      <c r="N18" s="8">
        <f t="shared" si="3"/>
        <v>201</v>
      </c>
      <c r="O18" s="12">
        <f t="shared" si="4"/>
        <v>3.140134354007186E-2</v>
      </c>
      <c r="P18" s="8">
        <f t="shared" si="5"/>
        <v>314</v>
      </c>
      <c r="Q18" s="12">
        <f t="shared" si="6"/>
        <v>4.6760982874162325E-2</v>
      </c>
      <c r="R18" s="8">
        <v>8831</v>
      </c>
    </row>
    <row r="19" spans="4:18" x14ac:dyDescent="0.25">
      <c r="D19" s="3" t="s">
        <v>38</v>
      </c>
      <c r="F19" s="8">
        <v>23662</v>
      </c>
      <c r="H19" s="8">
        <f t="shared" si="0"/>
        <v>2574</v>
      </c>
      <c r="I19" s="8">
        <v>21088</v>
      </c>
      <c r="J19" s="8">
        <v>19301</v>
      </c>
      <c r="K19" s="12">
        <f t="shared" si="1"/>
        <v>0.91525986342943855</v>
      </c>
      <c r="L19" s="8">
        <v>16876</v>
      </c>
      <c r="M19" s="12">
        <f t="shared" si="2"/>
        <v>0.87435884151080256</v>
      </c>
      <c r="N19" s="8">
        <f t="shared" si="3"/>
        <v>2425</v>
      </c>
      <c r="O19" s="12">
        <f t="shared" si="4"/>
        <v>0.12564115848919746</v>
      </c>
      <c r="P19" s="8">
        <f t="shared" si="5"/>
        <v>1787</v>
      </c>
      <c r="Q19" s="12">
        <f t="shared" si="6"/>
        <v>8.4740136570561453E-2</v>
      </c>
      <c r="R19" s="8">
        <v>20661</v>
      </c>
    </row>
    <row r="20" spans="4:18" x14ac:dyDescent="0.25">
      <c r="D20" s="3" t="s">
        <v>39</v>
      </c>
      <c r="F20" s="8">
        <v>14027</v>
      </c>
      <c r="H20" s="8">
        <f t="shared" si="0"/>
        <v>1048</v>
      </c>
      <c r="I20" s="8">
        <v>12979</v>
      </c>
      <c r="J20" s="8">
        <v>12425</v>
      </c>
      <c r="K20" s="12">
        <f t="shared" si="1"/>
        <v>0.95731566376454269</v>
      </c>
      <c r="L20" s="8">
        <v>11752</v>
      </c>
      <c r="M20" s="12">
        <f t="shared" si="2"/>
        <v>0.94583501006036219</v>
      </c>
      <c r="N20" s="8">
        <f t="shared" si="3"/>
        <v>673</v>
      </c>
      <c r="O20" s="12">
        <f t="shared" si="4"/>
        <v>5.416498993963783E-2</v>
      </c>
      <c r="P20" s="8">
        <f t="shared" si="5"/>
        <v>554</v>
      </c>
      <c r="Q20" s="12">
        <f t="shared" si="6"/>
        <v>4.2684336235457275E-2</v>
      </c>
      <c r="R20" s="8">
        <v>17244</v>
      </c>
    </row>
    <row r="21" spans="4:18" x14ac:dyDescent="0.25">
      <c r="D21" s="3" t="s">
        <v>40</v>
      </c>
      <c r="F21" s="8">
        <v>3991</v>
      </c>
      <c r="H21" s="8">
        <f t="shared" si="0"/>
        <v>344</v>
      </c>
      <c r="I21" s="8">
        <v>3647</v>
      </c>
      <c r="J21" s="8">
        <v>3257</v>
      </c>
      <c r="K21" s="12">
        <f t="shared" si="1"/>
        <v>0.89306279133534416</v>
      </c>
      <c r="L21" s="8">
        <v>2796</v>
      </c>
      <c r="M21" s="12">
        <f t="shared" si="2"/>
        <v>0.85845870432913729</v>
      </c>
      <c r="N21" s="8">
        <f t="shared" si="3"/>
        <v>461</v>
      </c>
      <c r="O21" s="12">
        <f t="shared" si="4"/>
        <v>0.14154129567086277</v>
      </c>
      <c r="P21" s="8">
        <f t="shared" si="5"/>
        <v>390</v>
      </c>
      <c r="Q21" s="12">
        <f t="shared" si="6"/>
        <v>0.10693720866465588</v>
      </c>
      <c r="R21" s="8">
        <v>3193</v>
      </c>
    </row>
    <row r="22" spans="4:18" x14ac:dyDescent="0.25">
      <c r="D22" s="3" t="s">
        <v>41</v>
      </c>
      <c r="F22" s="8">
        <v>7555</v>
      </c>
      <c r="H22" s="8">
        <f t="shared" si="0"/>
        <v>1</v>
      </c>
      <c r="I22" s="8">
        <v>7554</v>
      </c>
      <c r="J22" s="8">
        <v>7371</v>
      </c>
      <c r="K22" s="12">
        <f t="shared" si="1"/>
        <v>0.97577442414614779</v>
      </c>
      <c r="L22" s="8">
        <v>7333</v>
      </c>
      <c r="M22" s="12">
        <f t="shared" si="2"/>
        <v>0.99484466151132822</v>
      </c>
      <c r="N22" s="8">
        <f t="shared" si="3"/>
        <v>38</v>
      </c>
      <c r="O22" s="12">
        <f t="shared" si="4"/>
        <v>5.1553384886718224E-3</v>
      </c>
      <c r="P22" s="8">
        <f t="shared" si="5"/>
        <v>183</v>
      </c>
      <c r="Q22" s="12">
        <f t="shared" si="6"/>
        <v>2.4225575853852262E-2</v>
      </c>
      <c r="R22" s="8">
        <v>11438</v>
      </c>
    </row>
    <row r="23" spans="4:18" x14ac:dyDescent="0.25">
      <c r="D23" s="3" t="s">
        <v>42</v>
      </c>
      <c r="F23" s="8">
        <v>13973</v>
      </c>
      <c r="H23" s="8">
        <f t="shared" si="0"/>
        <v>8</v>
      </c>
      <c r="I23" s="8">
        <v>13965</v>
      </c>
      <c r="J23" s="8">
        <v>12700</v>
      </c>
      <c r="K23" s="12">
        <f t="shared" si="1"/>
        <v>0.90941639813820263</v>
      </c>
      <c r="L23" s="8">
        <v>11958</v>
      </c>
      <c r="M23" s="12">
        <f t="shared" si="2"/>
        <v>0.94157480314960629</v>
      </c>
      <c r="N23" s="8">
        <f t="shared" si="3"/>
        <v>742</v>
      </c>
      <c r="O23" s="12">
        <f t="shared" si="4"/>
        <v>5.8425196850393699E-2</v>
      </c>
      <c r="P23" s="8">
        <f t="shared" si="5"/>
        <v>1265</v>
      </c>
      <c r="Q23" s="12">
        <f t="shared" si="6"/>
        <v>9.0583601861797355E-2</v>
      </c>
      <c r="R23" s="8">
        <v>17144</v>
      </c>
    </row>
    <row r="24" spans="4:18" x14ac:dyDescent="0.25">
      <c r="D24" s="3" t="s">
        <v>43</v>
      </c>
      <c r="F24" s="8">
        <v>3448</v>
      </c>
      <c r="H24" s="8">
        <f t="shared" si="0"/>
        <v>272</v>
      </c>
      <c r="I24" s="8">
        <v>3176</v>
      </c>
      <c r="J24" s="8">
        <v>3047</v>
      </c>
      <c r="K24" s="12">
        <f t="shared" si="1"/>
        <v>0.95938287153652391</v>
      </c>
      <c r="L24" s="8">
        <v>2592</v>
      </c>
      <c r="M24" s="12">
        <f t="shared" si="2"/>
        <v>0.85067279291106002</v>
      </c>
      <c r="N24" s="8">
        <f t="shared" si="3"/>
        <v>455</v>
      </c>
      <c r="O24" s="12">
        <f t="shared" si="4"/>
        <v>0.14932720708893993</v>
      </c>
      <c r="P24" s="8">
        <f t="shared" si="5"/>
        <v>129</v>
      </c>
      <c r="Q24" s="12">
        <f t="shared" si="6"/>
        <v>4.0617128463476072E-2</v>
      </c>
      <c r="R24" s="8">
        <v>3385</v>
      </c>
    </row>
    <row r="25" spans="4:18" x14ac:dyDescent="0.25">
      <c r="D25" s="3" t="s">
        <v>44</v>
      </c>
      <c r="F25" s="8">
        <v>1714</v>
      </c>
      <c r="H25" s="8">
        <f t="shared" si="0"/>
        <v>1</v>
      </c>
      <c r="I25" s="8">
        <v>1713</v>
      </c>
      <c r="J25" s="8">
        <v>1580</v>
      </c>
      <c r="K25" s="12">
        <f t="shared" si="1"/>
        <v>0.92235843549328667</v>
      </c>
      <c r="L25" s="8">
        <v>1538</v>
      </c>
      <c r="M25" s="12">
        <f t="shared" si="2"/>
        <v>0.97341772151898731</v>
      </c>
      <c r="N25" s="8">
        <f t="shared" si="3"/>
        <v>42</v>
      </c>
      <c r="O25" s="12">
        <f t="shared" si="4"/>
        <v>2.6582278481012658E-2</v>
      </c>
      <c r="P25" s="8">
        <f t="shared" si="5"/>
        <v>133</v>
      </c>
      <c r="Q25" s="12">
        <f t="shared" si="6"/>
        <v>7.7641564506713362E-2</v>
      </c>
      <c r="R25" s="8">
        <v>2120</v>
      </c>
    </row>
    <row r="26" spans="4:18" x14ac:dyDescent="0.25">
      <c r="D26" s="3" t="s">
        <v>45</v>
      </c>
      <c r="F26" s="8">
        <v>7976</v>
      </c>
      <c r="H26" s="8">
        <f t="shared" si="0"/>
        <v>10</v>
      </c>
      <c r="I26" s="8">
        <v>7966</v>
      </c>
      <c r="J26" s="8">
        <v>7182</v>
      </c>
      <c r="K26" s="12">
        <f t="shared" si="1"/>
        <v>0.90158172231985945</v>
      </c>
      <c r="L26" s="8">
        <v>6141</v>
      </c>
      <c r="M26" s="12">
        <f t="shared" si="2"/>
        <v>0.85505430242272351</v>
      </c>
      <c r="N26" s="8">
        <f t="shared" si="3"/>
        <v>1041</v>
      </c>
      <c r="O26" s="12">
        <f t="shared" si="4"/>
        <v>0.14494569757727652</v>
      </c>
      <c r="P26" s="8">
        <f t="shared" si="5"/>
        <v>784</v>
      </c>
      <c r="Q26" s="12">
        <f t="shared" si="6"/>
        <v>9.8418277680140595E-2</v>
      </c>
      <c r="R26" s="8">
        <v>8999</v>
      </c>
    </row>
    <row r="27" spans="4:18" x14ac:dyDescent="0.25">
      <c r="D27" s="3" t="s">
        <v>46</v>
      </c>
      <c r="F27" s="8">
        <v>812</v>
      </c>
      <c r="H27" s="8">
        <f t="shared" si="0"/>
        <v>0</v>
      </c>
      <c r="I27" s="8">
        <v>812</v>
      </c>
      <c r="J27" s="8">
        <v>741</v>
      </c>
      <c r="K27" s="12">
        <f t="shared" si="1"/>
        <v>0.91256157635467983</v>
      </c>
      <c r="L27" s="8">
        <v>646</v>
      </c>
      <c r="M27" s="12">
        <f t="shared" si="2"/>
        <v>0.87179487179487181</v>
      </c>
      <c r="N27" s="8">
        <f t="shared" si="3"/>
        <v>95</v>
      </c>
      <c r="O27" s="12">
        <f t="shared" si="4"/>
        <v>0.12820512820512819</v>
      </c>
      <c r="P27" s="8">
        <f t="shared" si="5"/>
        <v>71</v>
      </c>
      <c r="Q27" s="12">
        <f t="shared" si="6"/>
        <v>8.7438423645320201E-2</v>
      </c>
      <c r="R27" s="8">
        <v>885</v>
      </c>
    </row>
    <row r="28" spans="4:18" x14ac:dyDescent="0.25">
      <c r="D28" s="3" t="s">
        <v>47</v>
      </c>
      <c r="F28" s="8">
        <v>141</v>
      </c>
      <c r="H28" s="8">
        <f t="shared" si="0"/>
        <v>3</v>
      </c>
      <c r="I28" s="8">
        <v>138</v>
      </c>
      <c r="J28" s="8">
        <v>130</v>
      </c>
      <c r="K28" s="12">
        <f t="shared" si="1"/>
        <v>0.94202898550724634</v>
      </c>
      <c r="L28" s="8">
        <v>117</v>
      </c>
      <c r="M28" s="12">
        <f t="shared" si="2"/>
        <v>0.9</v>
      </c>
      <c r="N28" s="8">
        <f t="shared" si="3"/>
        <v>13</v>
      </c>
      <c r="O28" s="12">
        <f t="shared" si="4"/>
        <v>0.1</v>
      </c>
      <c r="P28" s="8">
        <f t="shared" si="5"/>
        <v>8</v>
      </c>
      <c r="Q28" s="12">
        <f t="shared" si="6"/>
        <v>5.7971014492753624E-2</v>
      </c>
      <c r="R28" s="8">
        <v>134</v>
      </c>
    </row>
    <row r="29" spans="4:18" ht="15.75" thickBot="1" x14ac:dyDescent="0.3">
      <c r="D29" s="3" t="s">
        <v>48</v>
      </c>
      <c r="F29" s="8">
        <v>137</v>
      </c>
      <c r="H29" s="9">
        <f t="shared" si="0"/>
        <v>17</v>
      </c>
      <c r="I29" s="8">
        <v>120</v>
      </c>
      <c r="J29" s="8">
        <v>109</v>
      </c>
      <c r="K29" s="11">
        <f t="shared" si="1"/>
        <v>0.90833333333333333</v>
      </c>
      <c r="L29" s="8">
        <v>91</v>
      </c>
      <c r="M29" s="11">
        <f t="shared" si="2"/>
        <v>0.83486238532110091</v>
      </c>
      <c r="N29" s="9">
        <f t="shared" si="3"/>
        <v>18</v>
      </c>
      <c r="O29" s="11">
        <f t="shared" si="4"/>
        <v>0.16513761467889909</v>
      </c>
      <c r="P29" s="9">
        <f t="shared" si="5"/>
        <v>11</v>
      </c>
      <c r="Q29" s="11">
        <f t="shared" si="6"/>
        <v>9.166666666666666E-2</v>
      </c>
      <c r="R29" s="8">
        <v>171</v>
      </c>
    </row>
    <row r="30" spans="4:18" ht="16.5" thickTop="1" thickBot="1" x14ac:dyDescent="0.3">
      <c r="D30" s="5" t="s">
        <v>26</v>
      </c>
      <c r="F30" s="13">
        <f>SUM(F11:F29)</f>
        <v>136129</v>
      </c>
      <c r="H30" s="13">
        <f>SUM(H11:H29)</f>
        <v>7916</v>
      </c>
      <c r="I30" s="13">
        <f>SUM(I11:I29)</f>
        <v>128213</v>
      </c>
      <c r="J30" s="13">
        <f>SUM(J11:J29)</f>
        <v>119039</v>
      </c>
      <c r="K30" s="14">
        <f>IFERROR(J30/I30,"")</f>
        <v>0.92844719334232884</v>
      </c>
      <c r="L30" s="13">
        <f>SUM(L11:L29)</f>
        <v>111505</v>
      </c>
      <c r="M30" s="14">
        <f>IFERROR(L30/J30,"")</f>
        <v>0.93670981779080809</v>
      </c>
      <c r="N30" s="13">
        <f>SUM(N11:N29)</f>
        <v>7534</v>
      </c>
      <c r="O30" s="14">
        <f>IFERROR(N30/J30,"")</f>
        <v>6.3290182209191942E-2</v>
      </c>
      <c r="P30" s="13">
        <f>SUM(P11:P29)</f>
        <v>9174</v>
      </c>
      <c r="Q30" s="14">
        <f>IFERROR(P30/I30,"")</f>
        <v>7.155280665767122E-2</v>
      </c>
      <c r="R30" s="13">
        <f>SUM(R11:R29)</f>
        <v>155994</v>
      </c>
    </row>
    <row r="31" spans="4:18" ht="15.75" thickTop="1" x14ac:dyDescent="0.25"/>
    <row r="34" spans="4:4" ht="27" customHeight="1" x14ac:dyDescent="0.25">
      <c r="D34" s="6" t="s">
        <v>27</v>
      </c>
    </row>
    <row r="35" spans="4:4" x14ac:dyDescent="0.25">
      <c r="D35" s="6" t="s">
        <v>28</v>
      </c>
    </row>
    <row r="36" spans="4:4" x14ac:dyDescent="0.25">
      <c r="D36" s="6" t="s">
        <v>29</v>
      </c>
    </row>
  </sheetData>
  <mergeCells count="11">
    <mergeCell ref="D7:R7"/>
    <mergeCell ref="N9:O9"/>
    <mergeCell ref="P8:Q9"/>
    <mergeCell ref="H8:H9"/>
    <mergeCell ref="I8:I9"/>
    <mergeCell ref="F8:F9"/>
    <mergeCell ref="R8:R9"/>
    <mergeCell ref="D8:D10"/>
    <mergeCell ref="J8:O8"/>
    <mergeCell ref="L9:M9"/>
    <mergeCell ref="J9:K9"/>
  </mergeCells>
  <pageMargins left="0.75" right="0.75" top="1" bottom="1" header="0.5" footer="0.5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Cuadro_fallecidos</vt:lpstr>
      <vt:lpstr>Cuadro_fallecidos_por_CCAA</vt:lpstr>
      <vt:lpstr>Cuadro_fallecidos!Área_de_impresión</vt:lpstr>
      <vt:lpstr>Cuadro_fallecidos_por_CCAA!Área_de_impresión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Paloma García Rueda</cp:lastModifiedBy>
  <dcterms:created xsi:type="dcterms:W3CDTF">2026-07-01T15:10:29Z</dcterms:created>
  <dcterms:modified xsi:type="dcterms:W3CDTF">2026-07-07T11:18:06Z</dcterms:modified>
</cp:coreProperties>
</file>